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7935" tabRatio="645" activeTab="0"/>
  </bookViews>
  <sheets>
    <sheet name="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<sst xmlns="http://schemas.openxmlformats.org/spreadsheetml/2006/main" count="85" uniqueCount="77">
  <si>
    <t>№</t>
  </si>
  <si>
    <t>Общинска администрация</t>
  </si>
  <si>
    <t>Клубове на пенсионера</t>
  </si>
  <si>
    <t>Осветление на улици</t>
  </si>
  <si>
    <t>Озеленяване</t>
  </si>
  <si>
    <t>Чистота</t>
  </si>
  <si>
    <t>Спортни бази</t>
  </si>
  <si>
    <t>Радиотранслационни възли</t>
  </si>
  <si>
    <t>Читалища</t>
  </si>
  <si>
    <t>Спорт за всички</t>
  </si>
  <si>
    <t xml:space="preserve">бюджет </t>
  </si>
  <si>
    <t>отчет</t>
  </si>
  <si>
    <t>Разходи за лихви</t>
  </si>
  <si>
    <t>Преходно жилище</t>
  </si>
  <si>
    <t>Детски ясли, детски кухни</t>
  </si>
  <si>
    <t>Общо разходи по бюджета:</t>
  </si>
  <si>
    <t>Общообразователни училища</t>
  </si>
  <si>
    <t>Отбранително-мобил.подготовка</t>
  </si>
  <si>
    <t>І. Функция "Общи държавни служби"</t>
  </si>
  <si>
    <t>ІІ. Функция "Отбрана и сигурност"</t>
  </si>
  <si>
    <t>ІІІ. Функция "Образование"</t>
  </si>
  <si>
    <t>ІV. Функция "Здравеопазване"</t>
  </si>
  <si>
    <t>V. Функция "Социално осигуряване, подпомагане и грижи"</t>
  </si>
  <si>
    <t>VІ. Функция "Жилищно строит., БКС  и опазване на околната среда"</t>
  </si>
  <si>
    <t>VІІ. Функция "Почивно дело, култура и религиозни дейности"</t>
  </si>
  <si>
    <t>VІІІ. Функция "Икономически дейности и услуги"</t>
  </si>
  <si>
    <t>ІХ. Функция "Разходи некласифицирани в др. функции"</t>
  </si>
  <si>
    <t>Дофинансиране на държавни д-сти</t>
  </si>
  <si>
    <t>Др. дeйности по образование</t>
  </si>
  <si>
    <t>Ликвидиране последици от стих.б-ствия</t>
  </si>
  <si>
    <t>Други д-сти по вътрешната сигурност</t>
  </si>
  <si>
    <t>Др.дейности по здравеопазването</t>
  </si>
  <si>
    <t>Програми за временна заетост</t>
  </si>
  <si>
    <t>Центрове за настаняване от сем. тип</t>
  </si>
  <si>
    <t>Домашен социален патронаж</t>
  </si>
  <si>
    <t>Водоснабдяване и канализация</t>
  </si>
  <si>
    <t>Др.д-ти по жил.строителство и БКС</t>
  </si>
  <si>
    <t>Приюти за безстопанствени животни</t>
  </si>
  <si>
    <t>Други дейности по икономика</t>
  </si>
  <si>
    <t>Други дейности по образование</t>
  </si>
  <si>
    <t>Всичко дофинансирани д-сти:</t>
  </si>
  <si>
    <t>БЮДЖЕТ</t>
  </si>
  <si>
    <t>ф у н к ц и я /д е й н о с т</t>
  </si>
  <si>
    <t>Служби и дейности по изборите</t>
  </si>
  <si>
    <t>Общински съвети</t>
  </si>
  <si>
    <t>МБАЛ</t>
  </si>
  <si>
    <t>Наблюдавано жилище</t>
  </si>
  <si>
    <t>Дом за стари хора</t>
  </si>
  <si>
    <t>Др.служби, дейности по СОПЗ</t>
  </si>
  <si>
    <t>Служби и дейности по подд., ремонт пътища</t>
  </si>
  <si>
    <t xml:space="preserve">уточнен план </t>
  </si>
  <si>
    <t>Субсидии и др.рди за дейности по религ. дело</t>
  </si>
  <si>
    <t xml:space="preserve"> в т.ч.</t>
  </si>
  <si>
    <t>дд</t>
  </si>
  <si>
    <t>мд</t>
  </si>
  <si>
    <t>Обрeдни домове и зали</t>
  </si>
  <si>
    <t>ИЗГОТВИЛ…………………………..</t>
  </si>
  <si>
    <t>КМЕТ……………………..</t>
  </si>
  <si>
    <t>ГЛ. СЧЕТОВОДИТЕЛ…………………</t>
  </si>
  <si>
    <t>/Т.Пеняшка/</t>
  </si>
  <si>
    <t>Всичко държ.  и местни дейности:</t>
  </si>
  <si>
    <t>Центрове за обществена подкрепа</t>
  </si>
  <si>
    <t>Приложение № 2</t>
  </si>
  <si>
    <t>/инж. Иво Цветков/</t>
  </si>
  <si>
    <t>2016 г.</t>
  </si>
  <si>
    <t>Центрове за настаняване от сем. тип за деца и мл. с уврежд</t>
  </si>
  <si>
    <t>Изграждане,ремонт и поддържане улична мрежа</t>
  </si>
  <si>
    <t>Превантивна дейност за намал. последствията от бедствия и аварии</t>
  </si>
  <si>
    <t>Помощни стоп., столове и др.спомаг.дейности</t>
  </si>
  <si>
    <t xml:space="preserve"> на  Община Бяла Слатина  за 2017 г.- РАЗХОДИ</t>
  </si>
  <si>
    <t>31.12.2016 г.</t>
  </si>
  <si>
    <t>2017 г.</t>
  </si>
  <si>
    <t>Детски градини</t>
  </si>
  <si>
    <t>Здравни кабинети в ДГ и у-ща</t>
  </si>
  <si>
    <t>Други дейности по културата</t>
  </si>
  <si>
    <t>Професионални гимназии</t>
  </si>
  <si>
    <t>Центрове за обществена подкрепа-нова дейност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</si>
</sst>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0.0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b/>
      <sz val="13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32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shrinkToFit="1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25" borderId="10" xfId="0" applyFont="1" applyFill="1" applyBorder="1" applyAlignment="1">
      <alignment/>
    </xf>
    <xf numFmtId="0" fontId="27" fillId="25" borderId="11" xfId="0" applyFont="1" applyFill="1" applyBorder="1" applyAlignment="1">
      <alignment/>
    </xf>
    <xf numFmtId="3" fontId="27" fillId="25" borderId="10" xfId="0" applyNumberFormat="1" applyFont="1" applyFill="1" applyBorder="1" applyAlignment="1">
      <alignment horizontal="right"/>
    </xf>
    <xf numFmtId="0" fontId="24" fillId="24" borderId="11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4" fillId="25" borderId="10" xfId="0" applyFont="1" applyFill="1" applyBorder="1" applyAlignment="1">
      <alignment/>
    </xf>
    <xf numFmtId="3" fontId="27" fillId="25" borderId="10" xfId="0" applyNumberFormat="1" applyFont="1" applyFill="1" applyBorder="1" applyAlignment="1">
      <alignment/>
    </xf>
    <xf numFmtId="0" fontId="27" fillId="25" borderId="11" xfId="0" applyFont="1" applyFill="1" applyBorder="1" applyAlignment="1">
      <alignment vertical="top" wrapText="1"/>
    </xf>
    <xf numFmtId="0" fontId="24" fillId="26" borderId="10" xfId="0" applyFont="1" applyFill="1" applyBorder="1" applyAlignment="1">
      <alignment/>
    </xf>
    <xf numFmtId="0" fontId="25" fillId="26" borderId="10" xfId="0" applyFont="1" applyFill="1" applyBorder="1" applyAlignment="1">
      <alignment horizontal="center"/>
    </xf>
    <xf numFmtId="3" fontId="25" fillId="26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14" borderId="10" xfId="0" applyFont="1" applyFill="1" applyBorder="1" applyAlignment="1">
      <alignment/>
    </xf>
    <xf numFmtId="0" fontId="25" fillId="14" borderId="10" xfId="0" applyFont="1" applyFill="1" applyBorder="1" applyAlignment="1">
      <alignment horizontal="center"/>
    </xf>
    <xf numFmtId="3" fontId="25" fillId="14" borderId="10" xfId="0" applyNumberFormat="1" applyFont="1" applyFill="1" applyBorder="1" applyAlignment="1">
      <alignment/>
    </xf>
    <xf numFmtId="0" fontId="25" fillId="14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9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0" fillId="0" borderId="0" xfId="0" applyAlignment="1">
      <alignment horizontal="left"/>
    </xf>
    <xf numFmtId="2" fontId="22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="90" zoomScaleNormal="90" zoomScalePageLayoutView="0" workbookViewId="0" topLeftCell="A1">
      <selection activeCell="H44" sqref="H44"/>
    </sheetView>
  </sheetViews>
  <sheetFormatPr defaultColWidth="9.140625" defaultRowHeight="12.75"/>
  <cols>
    <col min="1" max="1" width="5.28125" style="0" customWidth="1"/>
    <col min="2" max="2" width="55.140625" style="0" customWidth="1"/>
    <col min="3" max="3" width="14.140625" style="0" customWidth="1"/>
    <col min="4" max="4" width="14.00390625" style="0" customWidth="1"/>
    <col min="5" max="5" width="13.7109375" style="0" customWidth="1"/>
    <col min="6" max="7" width="12.8515625" style="0" customWidth="1"/>
    <col min="8" max="8" width="13.140625" style="0" customWidth="1"/>
  </cols>
  <sheetData>
    <row r="1" ht="12.75">
      <c r="F1" t="s">
        <v>62</v>
      </c>
    </row>
    <row r="2" spans="1:7" ht="20.25">
      <c r="A2" s="51" t="s">
        <v>41</v>
      </c>
      <c r="B2" s="51"/>
      <c r="C2" s="51"/>
      <c r="D2" s="51"/>
      <c r="E2" s="51"/>
      <c r="F2" s="51"/>
      <c r="G2" s="51"/>
    </row>
    <row r="3" spans="1:7" ht="19.5">
      <c r="A3" s="52" t="s">
        <v>69</v>
      </c>
      <c r="B3" s="52"/>
      <c r="C3" s="52"/>
      <c r="D3" s="52"/>
      <c r="E3" s="52"/>
      <c r="F3" s="52"/>
      <c r="G3" s="52"/>
    </row>
    <row r="4" spans="1:4" ht="12.75">
      <c r="A4" s="1"/>
      <c r="B4" s="3"/>
      <c r="C4" s="2"/>
      <c r="D4" s="2"/>
    </row>
    <row r="5" spans="1:7" ht="15.75">
      <c r="A5" s="53"/>
      <c r="B5" s="53"/>
      <c r="C5" s="53"/>
      <c r="D5" s="53"/>
      <c r="E5" s="53"/>
      <c r="F5" s="53"/>
      <c r="G5" s="53"/>
    </row>
    <row r="6" spans="1:8" ht="16.5">
      <c r="A6" s="7" t="s">
        <v>0</v>
      </c>
      <c r="B6" s="8" t="s">
        <v>42</v>
      </c>
      <c r="C6" s="8" t="s">
        <v>10</v>
      </c>
      <c r="D6" s="9" t="s">
        <v>50</v>
      </c>
      <c r="E6" s="10" t="s">
        <v>11</v>
      </c>
      <c r="F6" s="11" t="s">
        <v>10</v>
      </c>
      <c r="G6" s="54" t="s">
        <v>52</v>
      </c>
      <c r="H6" s="54"/>
    </row>
    <row r="7" spans="1:8" ht="23.25" customHeight="1">
      <c r="A7" s="7"/>
      <c r="B7" s="12"/>
      <c r="C7" s="8" t="s">
        <v>64</v>
      </c>
      <c r="D7" s="8" t="s">
        <v>64</v>
      </c>
      <c r="E7" s="13" t="s">
        <v>70</v>
      </c>
      <c r="F7" s="13" t="s">
        <v>71</v>
      </c>
      <c r="G7" s="10" t="s">
        <v>53</v>
      </c>
      <c r="H7" s="10" t="s">
        <v>54</v>
      </c>
    </row>
    <row r="8" spans="1:8" ht="16.5">
      <c r="A8" s="14">
        <v>1</v>
      </c>
      <c r="B8" s="12">
        <v>2</v>
      </c>
      <c r="C8" s="8">
        <v>3</v>
      </c>
      <c r="D8" s="8">
        <v>4</v>
      </c>
      <c r="E8" s="8">
        <v>5</v>
      </c>
      <c r="F8" s="8">
        <v>6</v>
      </c>
      <c r="G8" s="10">
        <v>7</v>
      </c>
      <c r="H8" s="14">
        <v>8</v>
      </c>
    </row>
    <row r="9" spans="1:8" ht="17.25">
      <c r="A9" s="15"/>
      <c r="B9" s="16" t="s">
        <v>18</v>
      </c>
      <c r="C9" s="17">
        <f>SUM(C10:C12)</f>
        <v>1625160</v>
      </c>
      <c r="D9" s="17">
        <f>SUM(D10:D12)</f>
        <v>2133614</v>
      </c>
      <c r="E9" s="17">
        <f>SUM(E10:E12)</f>
        <v>1817080</v>
      </c>
      <c r="F9" s="17">
        <f aca="true" t="shared" si="0" ref="F9:F54">G9+H9</f>
        <v>1735510</v>
      </c>
      <c r="G9" s="17">
        <f>G10+G11+G12</f>
        <v>852200</v>
      </c>
      <c r="H9" s="17">
        <f>H10+H11+H12</f>
        <v>883310</v>
      </c>
    </row>
    <row r="10" spans="1:8" ht="17.25">
      <c r="A10" s="7">
        <v>1</v>
      </c>
      <c r="B10" s="18" t="s">
        <v>43</v>
      </c>
      <c r="C10" s="19"/>
      <c r="D10" s="19">
        <v>81737</v>
      </c>
      <c r="E10" s="20">
        <v>81737</v>
      </c>
      <c r="F10" s="21">
        <f t="shared" si="0"/>
        <v>0</v>
      </c>
      <c r="G10" s="22"/>
      <c r="H10" s="22"/>
    </row>
    <row r="11" spans="1:8" ht="17.25">
      <c r="A11" s="7">
        <v>2</v>
      </c>
      <c r="B11" s="7" t="s">
        <v>1</v>
      </c>
      <c r="C11" s="23">
        <v>1460160</v>
      </c>
      <c r="D11" s="23">
        <v>1886877</v>
      </c>
      <c r="E11" s="23">
        <v>1570610</v>
      </c>
      <c r="F11" s="21">
        <f t="shared" si="0"/>
        <v>1552510</v>
      </c>
      <c r="G11" s="22">
        <v>852200</v>
      </c>
      <c r="H11" s="22">
        <v>700310</v>
      </c>
    </row>
    <row r="12" spans="1:8" ht="17.25">
      <c r="A12" s="7">
        <v>3</v>
      </c>
      <c r="B12" s="25" t="s">
        <v>44</v>
      </c>
      <c r="C12" s="23">
        <v>165000</v>
      </c>
      <c r="D12" s="23">
        <v>165000</v>
      </c>
      <c r="E12" s="24">
        <v>164733</v>
      </c>
      <c r="F12" s="21">
        <f t="shared" si="0"/>
        <v>183000</v>
      </c>
      <c r="G12" s="22"/>
      <c r="H12" s="22">
        <v>183000</v>
      </c>
    </row>
    <row r="13" spans="1:8" ht="17.25">
      <c r="A13" s="26"/>
      <c r="B13" s="16" t="s">
        <v>19</v>
      </c>
      <c r="C13" s="27">
        <f>SUM(C14:C17)</f>
        <v>241844</v>
      </c>
      <c r="D13" s="27">
        <f>SUM(D14:D17)</f>
        <v>241844</v>
      </c>
      <c r="E13" s="27">
        <f>SUM(E14:E17)</f>
        <v>195290</v>
      </c>
      <c r="F13" s="17">
        <f t="shared" si="0"/>
        <v>266484</v>
      </c>
      <c r="G13" s="17">
        <f>G14+G15+G17+G16</f>
        <v>133484</v>
      </c>
      <c r="H13" s="17">
        <f>H14+H15+H17+H16</f>
        <v>133000</v>
      </c>
    </row>
    <row r="14" spans="1:8" ht="17.25">
      <c r="A14" s="7">
        <v>4</v>
      </c>
      <c r="B14" s="7" t="s">
        <v>30</v>
      </c>
      <c r="C14" s="24">
        <v>135234</v>
      </c>
      <c r="D14" s="24">
        <v>135234</v>
      </c>
      <c r="E14" s="24">
        <v>119074</v>
      </c>
      <c r="F14" s="21">
        <f t="shared" si="0"/>
        <v>146191</v>
      </c>
      <c r="G14" s="22">
        <v>53191</v>
      </c>
      <c r="H14" s="22">
        <v>93000</v>
      </c>
    </row>
    <row r="15" spans="1:8" ht="17.25">
      <c r="A15" s="7">
        <v>5</v>
      </c>
      <c r="B15" s="7" t="s">
        <v>17</v>
      </c>
      <c r="C15" s="23">
        <v>71610</v>
      </c>
      <c r="D15" s="23">
        <v>71610</v>
      </c>
      <c r="E15" s="24">
        <v>54887</v>
      </c>
      <c r="F15" s="21">
        <f t="shared" si="0"/>
        <v>80293</v>
      </c>
      <c r="G15" s="22">
        <v>80293</v>
      </c>
      <c r="H15" s="22"/>
    </row>
    <row r="16" spans="1:8" ht="17.25">
      <c r="A16" s="7">
        <v>6</v>
      </c>
      <c r="B16" s="49" t="s">
        <v>67</v>
      </c>
      <c r="C16" s="23">
        <v>15000</v>
      </c>
      <c r="D16" s="23">
        <v>23000</v>
      </c>
      <c r="E16" s="24">
        <v>21329</v>
      </c>
      <c r="F16" s="21">
        <f t="shared" si="0"/>
        <v>20000</v>
      </c>
      <c r="G16" s="22"/>
      <c r="H16" s="22">
        <v>20000</v>
      </c>
    </row>
    <row r="17" spans="1:8" ht="17.25">
      <c r="A17" s="7">
        <v>7</v>
      </c>
      <c r="B17" s="7" t="s">
        <v>29</v>
      </c>
      <c r="C17" s="23">
        <v>20000</v>
      </c>
      <c r="D17" s="23">
        <v>12000</v>
      </c>
      <c r="E17" s="24"/>
      <c r="F17" s="21">
        <f t="shared" si="0"/>
        <v>20000</v>
      </c>
      <c r="G17" s="22"/>
      <c r="H17" s="22">
        <v>20000</v>
      </c>
    </row>
    <row r="18" spans="1:8" ht="17.25">
      <c r="A18" s="26"/>
      <c r="B18" s="16" t="s">
        <v>20</v>
      </c>
      <c r="C18" s="27">
        <f>SUM(C19:C22)</f>
        <v>6783097</v>
      </c>
      <c r="D18" s="27">
        <f>SUM(D19:D22)</f>
        <v>7409773</v>
      </c>
      <c r="E18" s="27">
        <f>SUM(E19:E22)</f>
        <v>6952342</v>
      </c>
      <c r="F18" s="17">
        <f t="shared" si="0"/>
        <v>7816241</v>
      </c>
      <c r="G18" s="17">
        <f>G19+G20+G22+G21</f>
        <v>7426241</v>
      </c>
      <c r="H18" s="17">
        <f>H19+H20+H22</f>
        <v>390000</v>
      </c>
    </row>
    <row r="19" spans="1:8" ht="17.25">
      <c r="A19" s="7">
        <v>9</v>
      </c>
      <c r="B19" s="7" t="s">
        <v>72</v>
      </c>
      <c r="C19" s="24">
        <v>2033284</v>
      </c>
      <c r="D19" s="24">
        <v>1972080</v>
      </c>
      <c r="E19" s="24">
        <v>1953991</v>
      </c>
      <c r="F19" s="21">
        <f t="shared" si="0"/>
        <v>2026684</v>
      </c>
      <c r="G19" s="22">
        <v>1636684</v>
      </c>
      <c r="H19" s="22">
        <v>390000</v>
      </c>
    </row>
    <row r="20" spans="1:8" ht="17.25">
      <c r="A20" s="7">
        <v>10</v>
      </c>
      <c r="B20" s="7" t="s">
        <v>16</v>
      </c>
      <c r="C20" s="23">
        <v>4749813</v>
      </c>
      <c r="D20" s="23">
        <v>5279380</v>
      </c>
      <c r="E20" s="24">
        <v>4840038</v>
      </c>
      <c r="F20" s="21">
        <f t="shared" si="0"/>
        <v>5081250</v>
      </c>
      <c r="G20" s="22">
        <v>5081250</v>
      </c>
      <c r="H20" s="22"/>
    </row>
    <row r="21" spans="1:8" ht="17.25">
      <c r="A21" s="7">
        <v>11</v>
      </c>
      <c r="B21" s="7" t="s">
        <v>75</v>
      </c>
      <c r="C21" s="23"/>
      <c r="D21" s="23"/>
      <c r="E21" s="24"/>
      <c r="F21" s="21">
        <f t="shared" si="0"/>
        <v>708307</v>
      </c>
      <c r="G21" s="22">
        <v>708307</v>
      </c>
      <c r="H21" s="22"/>
    </row>
    <row r="22" spans="1:8" ht="17.25">
      <c r="A22" s="7">
        <v>12</v>
      </c>
      <c r="B22" s="7" t="s">
        <v>28</v>
      </c>
      <c r="C22" s="24"/>
      <c r="D22" s="24">
        <v>158313</v>
      </c>
      <c r="E22" s="24">
        <v>158313</v>
      </c>
      <c r="F22" s="21">
        <f t="shared" si="0"/>
        <v>0</v>
      </c>
      <c r="G22" s="22"/>
      <c r="H22" s="22"/>
    </row>
    <row r="23" spans="1:8" ht="17.25">
      <c r="A23" s="26"/>
      <c r="B23" s="16" t="s">
        <v>21</v>
      </c>
      <c r="C23" s="27">
        <f>SUM(C24:C27)</f>
        <v>724648</v>
      </c>
      <c r="D23" s="27">
        <f>SUM(D24:D27)</f>
        <v>706001</v>
      </c>
      <c r="E23" s="27">
        <f>SUM(E24:E27)</f>
        <v>548611</v>
      </c>
      <c r="F23" s="17">
        <f t="shared" si="0"/>
        <v>677249</v>
      </c>
      <c r="G23" s="17">
        <f>G24+G25+G26+G27</f>
        <v>453249</v>
      </c>
      <c r="H23" s="17">
        <f>H24+H25+H26+H27</f>
        <v>224000</v>
      </c>
    </row>
    <row r="24" spans="1:8" ht="17.25">
      <c r="A24" s="7">
        <v>13</v>
      </c>
      <c r="B24" s="7" t="s">
        <v>45</v>
      </c>
      <c r="C24" s="24">
        <v>166618</v>
      </c>
      <c r="D24" s="24">
        <v>184818</v>
      </c>
      <c r="E24" s="24">
        <v>87563</v>
      </c>
      <c r="F24" s="21">
        <f t="shared" si="0"/>
        <v>153000</v>
      </c>
      <c r="G24" s="22"/>
      <c r="H24" s="22">
        <v>153000</v>
      </c>
    </row>
    <row r="25" spans="1:8" ht="17.25">
      <c r="A25" s="7">
        <v>14</v>
      </c>
      <c r="B25" s="7" t="s">
        <v>73</v>
      </c>
      <c r="C25" s="24">
        <v>212115</v>
      </c>
      <c r="D25" s="24">
        <v>189791</v>
      </c>
      <c r="E25" s="24">
        <v>171230</v>
      </c>
      <c r="F25" s="21">
        <f t="shared" si="0"/>
        <v>170211</v>
      </c>
      <c r="G25" s="22">
        <v>170211</v>
      </c>
      <c r="H25" s="22"/>
    </row>
    <row r="26" spans="1:8" ht="17.25">
      <c r="A26" s="7">
        <v>15</v>
      </c>
      <c r="B26" s="7" t="s">
        <v>14</v>
      </c>
      <c r="C26" s="24">
        <v>338935</v>
      </c>
      <c r="D26" s="24">
        <v>323935</v>
      </c>
      <c r="E26" s="24">
        <v>282361</v>
      </c>
      <c r="F26" s="21">
        <f t="shared" si="0"/>
        <v>346598</v>
      </c>
      <c r="G26" s="22">
        <v>275598</v>
      </c>
      <c r="H26" s="22">
        <v>71000</v>
      </c>
    </row>
    <row r="27" spans="1:8" ht="17.25">
      <c r="A27" s="7">
        <v>16</v>
      </c>
      <c r="B27" s="25" t="s">
        <v>31</v>
      </c>
      <c r="C27" s="24">
        <v>6980</v>
      </c>
      <c r="D27" s="24">
        <v>7457</v>
      </c>
      <c r="E27" s="24">
        <v>7457</v>
      </c>
      <c r="F27" s="21">
        <f t="shared" si="0"/>
        <v>7440</v>
      </c>
      <c r="G27" s="22">
        <v>7440</v>
      </c>
      <c r="H27" s="22"/>
    </row>
    <row r="28" spans="1:8" ht="36" customHeight="1">
      <c r="A28" s="26"/>
      <c r="B28" s="28" t="s">
        <v>22</v>
      </c>
      <c r="C28" s="27">
        <f>SUM(C29:C39)</f>
        <v>1348076</v>
      </c>
      <c r="D28" s="27">
        <f>SUM(D29:D39)</f>
        <v>1638048</v>
      </c>
      <c r="E28" s="27">
        <f>SUM(E29:E39)</f>
        <v>1476779</v>
      </c>
      <c r="F28" s="17">
        <f t="shared" si="0"/>
        <v>1424420</v>
      </c>
      <c r="G28" s="17">
        <f>SUM(G29:G39)</f>
        <v>1188020</v>
      </c>
      <c r="H28" s="17">
        <f>SUM(H29:H39)</f>
        <v>236400</v>
      </c>
    </row>
    <row r="29" spans="1:8" ht="17.25">
      <c r="A29" s="7">
        <v>17</v>
      </c>
      <c r="B29" s="7" t="s">
        <v>34</v>
      </c>
      <c r="C29" s="23">
        <v>194040</v>
      </c>
      <c r="D29" s="23">
        <v>194040</v>
      </c>
      <c r="E29" s="24">
        <v>177525</v>
      </c>
      <c r="F29" s="21">
        <f t="shared" si="0"/>
        <v>196400</v>
      </c>
      <c r="G29" s="22"/>
      <c r="H29" s="22">
        <v>196400</v>
      </c>
    </row>
    <row r="30" spans="1:8" ht="17.25">
      <c r="A30" s="7">
        <v>18</v>
      </c>
      <c r="B30" s="7" t="s">
        <v>2</v>
      </c>
      <c r="C30" s="23">
        <v>15000</v>
      </c>
      <c r="D30" s="23">
        <v>15000</v>
      </c>
      <c r="E30" s="24">
        <v>7870</v>
      </c>
      <c r="F30" s="21">
        <f t="shared" si="0"/>
        <v>15000</v>
      </c>
      <c r="G30" s="22"/>
      <c r="H30" s="22">
        <v>15000</v>
      </c>
    </row>
    <row r="31" spans="1:8" ht="17.25">
      <c r="A31" s="7">
        <v>19</v>
      </c>
      <c r="B31" s="7" t="s">
        <v>61</v>
      </c>
      <c r="C31" s="23">
        <v>24794</v>
      </c>
      <c r="D31" s="23">
        <v>24794</v>
      </c>
      <c r="E31" s="24">
        <v>7356</v>
      </c>
      <c r="F31" s="21">
        <f t="shared" si="0"/>
        <v>0</v>
      </c>
      <c r="G31" s="22"/>
      <c r="H31" s="22"/>
    </row>
    <row r="32" spans="1:8" ht="17.25">
      <c r="A32" s="7">
        <v>20</v>
      </c>
      <c r="B32" s="7" t="s">
        <v>76</v>
      </c>
      <c r="C32" s="23"/>
      <c r="D32" s="23"/>
      <c r="E32" s="24"/>
      <c r="F32" s="21"/>
      <c r="G32" s="22"/>
      <c r="H32" s="22"/>
    </row>
    <row r="33" spans="1:8" s="4" customFormat="1" ht="17.25">
      <c r="A33" s="7">
        <v>21</v>
      </c>
      <c r="B33" s="7" t="s">
        <v>32</v>
      </c>
      <c r="C33" s="23">
        <v>20000</v>
      </c>
      <c r="D33" s="23">
        <v>132245</v>
      </c>
      <c r="E33" s="24">
        <v>94692</v>
      </c>
      <c r="F33" s="21">
        <f t="shared" si="0"/>
        <v>61366</v>
      </c>
      <c r="G33" s="22">
        <v>36366</v>
      </c>
      <c r="H33" s="22">
        <v>25000</v>
      </c>
    </row>
    <row r="34" spans="1:8" ht="17.25">
      <c r="A34" s="7">
        <v>22</v>
      </c>
      <c r="B34" s="7" t="s">
        <v>33</v>
      </c>
      <c r="C34" s="23">
        <v>300866</v>
      </c>
      <c r="D34" s="23">
        <v>301866</v>
      </c>
      <c r="E34" s="24">
        <v>272516</v>
      </c>
      <c r="F34" s="21">
        <f t="shared" si="0"/>
        <v>313330</v>
      </c>
      <c r="G34" s="22">
        <v>313330</v>
      </c>
      <c r="H34" s="22"/>
    </row>
    <row r="35" spans="1:8" ht="17.25">
      <c r="A35" s="7">
        <v>23</v>
      </c>
      <c r="B35" s="47" t="s">
        <v>65</v>
      </c>
      <c r="C35" s="23">
        <v>283837</v>
      </c>
      <c r="D35" s="23">
        <v>288259</v>
      </c>
      <c r="E35" s="24">
        <v>266956</v>
      </c>
      <c r="F35" s="21">
        <f t="shared" si="0"/>
        <v>332495</v>
      </c>
      <c r="G35" s="22">
        <v>332495</v>
      </c>
      <c r="H35" s="22"/>
    </row>
    <row r="36" spans="1:8" ht="17.25">
      <c r="A36" s="7">
        <v>24</v>
      </c>
      <c r="B36" s="7" t="s">
        <v>46</v>
      </c>
      <c r="C36" s="24">
        <v>43899</v>
      </c>
      <c r="D36" s="24">
        <v>33079</v>
      </c>
      <c r="E36" s="24">
        <v>32149</v>
      </c>
      <c r="F36" s="21">
        <f t="shared" si="0"/>
        <v>22288</v>
      </c>
      <c r="G36" s="22">
        <v>22288</v>
      </c>
      <c r="H36" s="22"/>
    </row>
    <row r="37" spans="1:8" ht="17.25">
      <c r="A37" s="7">
        <v>25</v>
      </c>
      <c r="B37" s="7" t="s">
        <v>13</v>
      </c>
      <c r="C37" s="23">
        <v>66506</v>
      </c>
      <c r="D37" s="23">
        <v>66506</v>
      </c>
      <c r="E37" s="24">
        <v>59127</v>
      </c>
      <c r="F37" s="21">
        <f t="shared" si="0"/>
        <v>69189</v>
      </c>
      <c r="G37" s="22">
        <v>69189</v>
      </c>
      <c r="H37" s="22"/>
    </row>
    <row r="38" spans="1:8" ht="17.25">
      <c r="A38" s="7">
        <v>26</v>
      </c>
      <c r="B38" s="7" t="s">
        <v>47</v>
      </c>
      <c r="C38" s="23">
        <v>399134</v>
      </c>
      <c r="D38" s="23">
        <v>399134</v>
      </c>
      <c r="E38" s="24">
        <v>379762</v>
      </c>
      <c r="F38" s="21">
        <f t="shared" si="0"/>
        <v>414352</v>
      </c>
      <c r="G38" s="22">
        <v>414352</v>
      </c>
      <c r="H38" s="22"/>
    </row>
    <row r="39" spans="1:8" ht="17.25">
      <c r="A39" s="7">
        <v>27</v>
      </c>
      <c r="B39" s="7" t="s">
        <v>48</v>
      </c>
      <c r="C39" s="23"/>
      <c r="D39" s="23">
        <v>183125</v>
      </c>
      <c r="E39" s="24">
        <v>178826</v>
      </c>
      <c r="F39" s="21">
        <f t="shared" si="0"/>
        <v>0</v>
      </c>
      <c r="G39" s="22"/>
      <c r="H39" s="22"/>
    </row>
    <row r="40" spans="1:8" ht="34.5">
      <c r="A40" s="26"/>
      <c r="B40" s="28" t="s">
        <v>23</v>
      </c>
      <c r="C40" s="27">
        <f>SUM(C41:C46)</f>
        <v>2094164</v>
      </c>
      <c r="D40" s="27">
        <f>SUM(D41:D46)</f>
        <v>3918092</v>
      </c>
      <c r="E40" s="27">
        <f>SUM(E41:E46)</f>
        <v>3198350</v>
      </c>
      <c r="F40" s="17">
        <f t="shared" si="0"/>
        <v>2912162</v>
      </c>
      <c r="G40" s="17">
        <f>SUM(G41:G46)</f>
        <v>0</v>
      </c>
      <c r="H40" s="17">
        <f>SUM(H41:H46)</f>
        <v>2912162</v>
      </c>
    </row>
    <row r="41" spans="1:8" ht="17.25">
      <c r="A41" s="7">
        <v>28</v>
      </c>
      <c r="B41" s="7" t="s">
        <v>35</v>
      </c>
      <c r="C41" s="23">
        <v>37000</v>
      </c>
      <c r="D41" s="23">
        <v>1481066</v>
      </c>
      <c r="E41" s="24">
        <v>1321215</v>
      </c>
      <c r="F41" s="21">
        <f t="shared" si="0"/>
        <v>27000</v>
      </c>
      <c r="G41" s="22"/>
      <c r="H41" s="22">
        <v>27000</v>
      </c>
    </row>
    <row r="42" spans="1:8" ht="17.25">
      <c r="A42" s="7">
        <v>29</v>
      </c>
      <c r="B42" s="7" t="s">
        <v>3</v>
      </c>
      <c r="C42" s="23">
        <v>212300</v>
      </c>
      <c r="D42" s="23">
        <v>237761</v>
      </c>
      <c r="E42" s="24">
        <v>235715</v>
      </c>
      <c r="F42" s="21">
        <f t="shared" si="0"/>
        <v>263310</v>
      </c>
      <c r="G42" s="22"/>
      <c r="H42" s="22">
        <v>263310</v>
      </c>
    </row>
    <row r="43" spans="1:8" ht="17.25">
      <c r="A43" s="7">
        <v>30</v>
      </c>
      <c r="B43" s="48" t="s">
        <v>66</v>
      </c>
      <c r="C43" s="23">
        <v>518500</v>
      </c>
      <c r="D43" s="23">
        <v>870102</v>
      </c>
      <c r="E43" s="24">
        <v>445910</v>
      </c>
      <c r="F43" s="21">
        <f t="shared" si="0"/>
        <v>662200</v>
      </c>
      <c r="G43" s="22"/>
      <c r="H43" s="22">
        <v>662200</v>
      </c>
    </row>
    <row r="44" spans="1:8" ht="17.25">
      <c r="A44" s="7">
        <v>31</v>
      </c>
      <c r="B44" s="7" t="s">
        <v>36</v>
      </c>
      <c r="C44" s="23">
        <v>241631</v>
      </c>
      <c r="D44" s="23">
        <v>238530</v>
      </c>
      <c r="E44" s="24">
        <v>206549</v>
      </c>
      <c r="F44" s="21">
        <f t="shared" si="0"/>
        <v>1068810</v>
      </c>
      <c r="G44" s="22"/>
      <c r="H44" s="22">
        <v>1068810</v>
      </c>
    </row>
    <row r="45" spans="1:8" ht="17.25">
      <c r="A45" s="7">
        <v>32</v>
      </c>
      <c r="B45" s="7" t="s">
        <v>4</v>
      </c>
      <c r="C45" s="23">
        <v>170000</v>
      </c>
      <c r="D45" s="23">
        <v>175900</v>
      </c>
      <c r="E45" s="24">
        <v>172262</v>
      </c>
      <c r="F45" s="21">
        <f t="shared" si="0"/>
        <v>190214</v>
      </c>
      <c r="G45" s="22"/>
      <c r="H45" s="22">
        <v>190214</v>
      </c>
    </row>
    <row r="46" spans="1:8" ht="17.25">
      <c r="A46" s="7">
        <v>33</v>
      </c>
      <c r="B46" s="7" t="s">
        <v>5</v>
      </c>
      <c r="C46" s="23">
        <v>914733</v>
      </c>
      <c r="D46" s="23">
        <v>914733</v>
      </c>
      <c r="E46" s="24">
        <v>816699</v>
      </c>
      <c r="F46" s="21">
        <f t="shared" si="0"/>
        <v>700628</v>
      </c>
      <c r="G46" s="22"/>
      <c r="H46" s="22">
        <v>700628</v>
      </c>
    </row>
    <row r="47" spans="1:8" ht="36" customHeight="1">
      <c r="A47" s="26"/>
      <c r="B47" s="28" t="s">
        <v>24</v>
      </c>
      <c r="C47" s="27">
        <f>SUM(C48:C54)</f>
        <v>442600</v>
      </c>
      <c r="D47" s="27">
        <f>SUM(D48:D54)</f>
        <v>460635</v>
      </c>
      <c r="E47" s="27">
        <f>SUM(E48:E54)</f>
        <v>439146</v>
      </c>
      <c r="F47" s="17">
        <f t="shared" si="0"/>
        <v>453061</v>
      </c>
      <c r="G47" s="17">
        <f>SUM(G48:G54)</f>
        <v>295253</v>
      </c>
      <c r="H47" s="17">
        <f>SUM(H48:H54)</f>
        <v>157808</v>
      </c>
    </row>
    <row r="48" spans="1:8" ht="17.25">
      <c r="A48" s="7">
        <v>34</v>
      </c>
      <c r="B48" s="7" t="s">
        <v>9</v>
      </c>
      <c r="C48" s="24"/>
      <c r="D48" s="24">
        <v>8252</v>
      </c>
      <c r="E48" s="24">
        <v>8252</v>
      </c>
      <c r="F48" s="21">
        <f t="shared" si="0"/>
        <v>0</v>
      </c>
      <c r="G48" s="21"/>
      <c r="H48" s="21"/>
    </row>
    <row r="49" spans="1:8" ht="17.25">
      <c r="A49" s="7">
        <v>35</v>
      </c>
      <c r="B49" s="7" t="s">
        <v>8</v>
      </c>
      <c r="C49" s="24">
        <v>276120</v>
      </c>
      <c r="D49" s="24">
        <v>276120</v>
      </c>
      <c r="E49" s="24">
        <v>276120</v>
      </c>
      <c r="F49" s="21">
        <f t="shared" si="0"/>
        <v>292000</v>
      </c>
      <c r="G49" s="22">
        <v>292000</v>
      </c>
      <c r="H49" s="22"/>
    </row>
    <row r="50" spans="1:8" ht="17.25">
      <c r="A50" s="7">
        <v>36</v>
      </c>
      <c r="B50" s="7" t="s">
        <v>6</v>
      </c>
      <c r="C50" s="24">
        <v>100080</v>
      </c>
      <c r="D50" s="24">
        <v>105080</v>
      </c>
      <c r="E50" s="24">
        <v>90089</v>
      </c>
      <c r="F50" s="21">
        <f t="shared" si="0"/>
        <v>90100</v>
      </c>
      <c r="G50" s="22"/>
      <c r="H50" s="22">
        <v>90100</v>
      </c>
    </row>
    <row r="51" spans="1:8" ht="17.25">
      <c r="A51" s="7">
        <v>37</v>
      </c>
      <c r="B51" s="7" t="s">
        <v>7</v>
      </c>
      <c r="C51" s="24">
        <v>12000</v>
      </c>
      <c r="D51" s="24">
        <v>12000</v>
      </c>
      <c r="E51" s="24">
        <v>10990</v>
      </c>
      <c r="F51" s="21">
        <f t="shared" si="0"/>
        <v>0</v>
      </c>
      <c r="G51" s="22"/>
      <c r="H51" s="22"/>
    </row>
    <row r="52" spans="1:8" ht="17.25">
      <c r="A52" s="7">
        <v>38</v>
      </c>
      <c r="B52" s="7" t="s">
        <v>55</v>
      </c>
      <c r="C52" s="24">
        <v>52400</v>
      </c>
      <c r="D52" s="24">
        <v>45400</v>
      </c>
      <c r="E52" s="24">
        <v>43895</v>
      </c>
      <c r="F52" s="21">
        <f t="shared" si="0"/>
        <v>65708</v>
      </c>
      <c r="G52" s="22"/>
      <c r="H52" s="22">
        <v>65708</v>
      </c>
    </row>
    <row r="53" spans="1:8" ht="17.25">
      <c r="A53" s="7">
        <v>39</v>
      </c>
      <c r="B53" s="7" t="s">
        <v>74</v>
      </c>
      <c r="C53" s="24"/>
      <c r="D53" s="24">
        <v>3253</v>
      </c>
      <c r="E53" s="24"/>
      <c r="F53" s="21">
        <f t="shared" si="0"/>
        <v>3253</v>
      </c>
      <c r="G53" s="22">
        <v>3253</v>
      </c>
      <c r="H53" s="22"/>
    </row>
    <row r="54" spans="1:8" ht="17.25">
      <c r="A54" s="7">
        <v>40</v>
      </c>
      <c r="B54" s="7" t="s">
        <v>51</v>
      </c>
      <c r="C54" s="24">
        <v>2000</v>
      </c>
      <c r="D54" s="24">
        <v>10530</v>
      </c>
      <c r="E54" s="24">
        <v>9800</v>
      </c>
      <c r="F54" s="21">
        <f t="shared" si="0"/>
        <v>2000</v>
      </c>
      <c r="G54" s="22"/>
      <c r="H54" s="22">
        <v>2000</v>
      </c>
    </row>
    <row r="55" spans="1:8" ht="34.5">
      <c r="A55" s="26"/>
      <c r="B55" s="28" t="s">
        <v>25</v>
      </c>
      <c r="C55" s="27">
        <f>SUM(C56:C59)</f>
        <v>394537</v>
      </c>
      <c r="D55" s="27">
        <f>SUM(D56:D59)</f>
        <v>397937</v>
      </c>
      <c r="E55" s="27">
        <f>SUM(E56:E59)</f>
        <v>323784</v>
      </c>
      <c r="F55" s="17">
        <f aca="true" t="shared" si="1" ref="F55:F61">G55+H55</f>
        <v>461821</v>
      </c>
      <c r="G55" s="17">
        <f>SUM(G56:G59)</f>
        <v>0</v>
      </c>
      <c r="H55" s="17">
        <f>SUM(H56:H59)</f>
        <v>461821</v>
      </c>
    </row>
    <row r="56" spans="1:8" ht="17.25">
      <c r="A56" s="7">
        <v>41</v>
      </c>
      <c r="B56" s="7" t="s">
        <v>49</v>
      </c>
      <c r="C56" s="24">
        <v>145697</v>
      </c>
      <c r="D56" s="24">
        <v>148097</v>
      </c>
      <c r="E56" s="24">
        <v>91176</v>
      </c>
      <c r="F56" s="21">
        <f t="shared" si="1"/>
        <v>168021</v>
      </c>
      <c r="G56" s="22"/>
      <c r="H56" s="22">
        <v>168021</v>
      </c>
    </row>
    <row r="57" spans="1:8" ht="17.25">
      <c r="A57" s="7">
        <v>42</v>
      </c>
      <c r="B57" s="48" t="s">
        <v>68</v>
      </c>
      <c r="C57" s="24">
        <v>233840</v>
      </c>
      <c r="D57" s="24">
        <v>233840</v>
      </c>
      <c r="E57" s="24">
        <v>219723</v>
      </c>
      <c r="F57" s="21">
        <f t="shared" si="1"/>
        <v>278800</v>
      </c>
      <c r="G57" s="22"/>
      <c r="H57" s="22">
        <v>278800</v>
      </c>
    </row>
    <row r="58" spans="1:8" ht="17.25">
      <c r="A58" s="7">
        <v>43</v>
      </c>
      <c r="B58" s="25" t="s">
        <v>37</v>
      </c>
      <c r="C58" s="23">
        <v>5000</v>
      </c>
      <c r="D58" s="23">
        <v>6000</v>
      </c>
      <c r="E58" s="24">
        <v>4960</v>
      </c>
      <c r="F58" s="21">
        <f t="shared" si="1"/>
        <v>5000</v>
      </c>
      <c r="G58" s="22"/>
      <c r="H58" s="22">
        <v>5000</v>
      </c>
    </row>
    <row r="59" spans="1:8" ht="17.25">
      <c r="A59" s="7">
        <v>44</v>
      </c>
      <c r="B59" s="25" t="s">
        <v>38</v>
      </c>
      <c r="C59" s="23">
        <v>10000</v>
      </c>
      <c r="D59" s="23">
        <v>10000</v>
      </c>
      <c r="E59" s="24">
        <v>7925</v>
      </c>
      <c r="F59" s="21">
        <f t="shared" si="1"/>
        <v>10000</v>
      </c>
      <c r="G59" s="22"/>
      <c r="H59" s="22">
        <v>10000</v>
      </c>
    </row>
    <row r="60" spans="1:8" ht="34.5">
      <c r="A60" s="26"/>
      <c r="B60" s="28" t="s">
        <v>26</v>
      </c>
      <c r="C60" s="27">
        <f>SUM(C61)</f>
        <v>100000</v>
      </c>
      <c r="D60" s="27">
        <f>SUM(D61)</f>
        <v>89000</v>
      </c>
      <c r="E60" s="27">
        <f>SUM(E61)</f>
        <v>71278</v>
      </c>
      <c r="F60" s="17">
        <f t="shared" si="1"/>
        <v>80000</v>
      </c>
      <c r="G60" s="17">
        <f>G61</f>
        <v>0</v>
      </c>
      <c r="H60" s="17">
        <f>H61</f>
        <v>80000</v>
      </c>
    </row>
    <row r="61" spans="1:8" ht="17.25">
      <c r="A61" s="7">
        <v>45</v>
      </c>
      <c r="B61" s="7" t="s">
        <v>12</v>
      </c>
      <c r="C61" s="23">
        <v>100000</v>
      </c>
      <c r="D61" s="23">
        <v>89000</v>
      </c>
      <c r="E61" s="24">
        <v>71278</v>
      </c>
      <c r="F61" s="21">
        <f t="shared" si="1"/>
        <v>80000</v>
      </c>
      <c r="G61" s="22"/>
      <c r="H61" s="22">
        <v>80000</v>
      </c>
    </row>
    <row r="62" spans="1:8" ht="16.5">
      <c r="A62" s="29"/>
      <c r="B62" s="30" t="s">
        <v>60</v>
      </c>
      <c r="C62" s="31">
        <f aca="true" t="shared" si="2" ref="C62:H62">C9+C13+C18+C23+C28+C40+C47+C55+C60</f>
        <v>13754126</v>
      </c>
      <c r="D62" s="31">
        <f t="shared" si="2"/>
        <v>16994944</v>
      </c>
      <c r="E62" s="31">
        <f t="shared" si="2"/>
        <v>15022660</v>
      </c>
      <c r="F62" s="31">
        <f t="shared" si="2"/>
        <v>15826948</v>
      </c>
      <c r="G62" s="31">
        <f t="shared" si="2"/>
        <v>10348447</v>
      </c>
      <c r="H62" s="31">
        <f t="shared" si="2"/>
        <v>5478501</v>
      </c>
    </row>
    <row r="63" spans="1:8" ht="16.5">
      <c r="A63" s="32"/>
      <c r="B63" s="7"/>
      <c r="C63" s="33"/>
      <c r="D63" s="33"/>
      <c r="E63" s="34"/>
      <c r="F63" s="34"/>
      <c r="G63" s="35"/>
      <c r="H63" s="36"/>
    </row>
    <row r="64" spans="1:8" ht="17.25">
      <c r="A64" s="7"/>
      <c r="B64" s="37" t="s">
        <v>27</v>
      </c>
      <c r="C64" s="38">
        <f>SUM(C65:C70)</f>
        <v>546360</v>
      </c>
      <c r="D64" s="38">
        <f>SUM(D65:D69)</f>
        <v>537240</v>
      </c>
      <c r="E64" s="38">
        <f>SUM(E65:E69)</f>
        <v>495613</v>
      </c>
      <c r="F64" s="38">
        <f>SUM(F65:F70)</f>
        <v>501500</v>
      </c>
      <c r="G64" s="39"/>
      <c r="H64" s="36"/>
    </row>
    <row r="65" spans="1:8" ht="16.5">
      <c r="A65" s="7">
        <v>46</v>
      </c>
      <c r="B65" s="7" t="s">
        <v>1</v>
      </c>
      <c r="C65" s="24">
        <v>406360</v>
      </c>
      <c r="D65" s="24">
        <v>406360</v>
      </c>
      <c r="E65" s="24">
        <v>380818</v>
      </c>
      <c r="F65" s="24">
        <v>400000</v>
      </c>
      <c r="G65" s="40"/>
      <c r="H65" s="36"/>
    </row>
    <row r="66" spans="1:8" ht="16.5">
      <c r="A66" s="7">
        <v>47</v>
      </c>
      <c r="B66" s="7" t="s">
        <v>16</v>
      </c>
      <c r="C66" s="24">
        <v>10000</v>
      </c>
      <c r="D66" s="24">
        <v>10000</v>
      </c>
      <c r="E66" s="24"/>
      <c r="F66" s="24">
        <v>10000</v>
      </c>
      <c r="G66" s="41"/>
      <c r="H66" s="36"/>
    </row>
    <row r="67" spans="1:8" ht="16.5">
      <c r="A67" s="7">
        <v>48</v>
      </c>
      <c r="B67" s="7" t="s">
        <v>39</v>
      </c>
      <c r="C67" s="24">
        <v>30000</v>
      </c>
      <c r="D67" s="24">
        <v>30000</v>
      </c>
      <c r="E67" s="24">
        <v>23915</v>
      </c>
      <c r="F67" s="24">
        <v>34000</v>
      </c>
      <c r="G67" s="40"/>
      <c r="H67" s="36"/>
    </row>
    <row r="68" spans="1:8" ht="16.5">
      <c r="A68" s="7">
        <v>49</v>
      </c>
      <c r="B68" s="7" t="s">
        <v>33</v>
      </c>
      <c r="C68" s="24">
        <v>15000</v>
      </c>
      <c r="D68" s="24">
        <v>0</v>
      </c>
      <c r="E68" s="24">
        <v>0</v>
      </c>
      <c r="F68" s="24">
        <v>0</v>
      </c>
      <c r="G68" s="40"/>
      <c r="H68" s="36"/>
    </row>
    <row r="69" spans="1:8" ht="16.5">
      <c r="A69" s="7">
        <v>50</v>
      </c>
      <c r="B69" s="7" t="s">
        <v>8</v>
      </c>
      <c r="C69" s="24">
        <v>75000</v>
      </c>
      <c r="D69" s="24">
        <v>90880</v>
      </c>
      <c r="E69" s="24">
        <v>90880</v>
      </c>
      <c r="F69" s="24">
        <v>57500</v>
      </c>
      <c r="G69" s="41"/>
      <c r="H69" s="36"/>
    </row>
    <row r="70" spans="1:8" ht="16.5">
      <c r="A70" s="7">
        <v>51</v>
      </c>
      <c r="B70" s="7" t="s">
        <v>61</v>
      </c>
      <c r="C70" s="24">
        <v>10000</v>
      </c>
      <c r="D70" s="24">
        <v>0</v>
      </c>
      <c r="E70" s="24">
        <v>0</v>
      </c>
      <c r="F70" s="24">
        <v>0</v>
      </c>
      <c r="G70" s="41"/>
      <c r="H70" s="36"/>
    </row>
    <row r="71" spans="1:8" ht="16.5">
      <c r="A71" s="42"/>
      <c r="B71" s="43" t="s">
        <v>40</v>
      </c>
      <c r="C71" s="44">
        <f>SUM(C64)</f>
        <v>546360</v>
      </c>
      <c r="D71" s="44">
        <f>SUM(D64)</f>
        <v>537240</v>
      </c>
      <c r="E71" s="44">
        <f>SUM(E64)</f>
        <v>495613</v>
      </c>
      <c r="F71" s="44">
        <f>SUM(F65:F70)</f>
        <v>501500</v>
      </c>
      <c r="G71" s="34"/>
      <c r="H71" s="36"/>
    </row>
    <row r="72" spans="1:8" ht="16.5">
      <c r="A72" s="45"/>
      <c r="B72" s="45" t="s">
        <v>15</v>
      </c>
      <c r="C72" s="44">
        <f>C62+C71</f>
        <v>14300486</v>
      </c>
      <c r="D72" s="44">
        <f>D62+D71</f>
        <v>17532184</v>
      </c>
      <c r="E72" s="44">
        <f>E62+E71</f>
        <v>15518273</v>
      </c>
      <c r="F72" s="44">
        <f>F62+F71</f>
        <v>16328448</v>
      </c>
      <c r="G72" s="34"/>
      <c r="H72" s="36"/>
    </row>
    <row r="73" spans="1:7" ht="15.75">
      <c r="A73" s="5"/>
      <c r="C73" s="5"/>
      <c r="D73" s="5"/>
      <c r="E73" s="5"/>
      <c r="F73" s="5"/>
      <c r="G73" s="5"/>
    </row>
    <row r="74" ht="15.75">
      <c r="B74" s="5"/>
    </row>
    <row r="75" spans="2:4" ht="12.75">
      <c r="B75" t="s">
        <v>56</v>
      </c>
      <c r="D75" t="s">
        <v>57</v>
      </c>
    </row>
    <row r="76" spans="2:4" ht="12.75">
      <c r="B76" s="50" t="s">
        <v>59</v>
      </c>
      <c r="D76" s="46" t="s">
        <v>63</v>
      </c>
    </row>
    <row r="78" ht="12.75">
      <c r="D78" t="s">
        <v>58</v>
      </c>
    </row>
    <row r="79" ht="12.75">
      <c r="D79" s="6" t="s">
        <v>59</v>
      </c>
    </row>
  </sheetData>
  <sheetProtection/>
  <mergeCells count="4">
    <mergeCell ref="A2:G2"/>
    <mergeCell ref="A3:G3"/>
    <mergeCell ref="A5:G5"/>
    <mergeCell ref="G6:H6"/>
  </mergeCells>
  <printOptions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Provadia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p_ivanova</dc:creator>
  <cp:keywords/>
  <dc:description/>
  <cp:lastModifiedBy>Tanya Penyaska</cp:lastModifiedBy>
  <cp:lastPrinted>2015-01-28T12:28:33Z</cp:lastPrinted>
  <dcterms:created xsi:type="dcterms:W3CDTF">2012-01-16T14:16:40Z</dcterms:created>
  <dcterms:modified xsi:type="dcterms:W3CDTF">2017-01-16T16:22:27Z</dcterms:modified>
  <cp:category/>
  <cp:version/>
  <cp:contentType/>
  <cp:contentStatus/>
</cp:coreProperties>
</file>